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12" windowHeight="4860" activeTab="0"/>
  </bookViews>
  <sheets>
    <sheet name="Questions" sheetId="1" r:id="rId1"/>
    <sheet name="Data" sheetId="2" r:id="rId2"/>
    <sheet name="Graph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<sst xmlns="http://schemas.openxmlformats.org/spreadsheetml/2006/main" count="35" uniqueCount="35">
  <si>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Year</t>
  </si>
  <si>
    <t>Evangelicals at Beginning of Year</t>
  </si>
  <si>
    <t>Evangelicals added During the Year</t>
  </si>
  <si>
    <t>Evangelicals at End of Year</t>
  </si>
  <si>
    <t>Average Annual Growth Rate of Population</t>
  </si>
  <si>
    <t>Harvest Index (Based on 5-Year Average)</t>
  </si>
  <si>
    <t>Population added During the Year</t>
  </si>
  <si>
    <t>Population at Beginning of Year</t>
  </si>
  <si>
    <t>Population at End of Year</t>
  </si>
  <si>
    <t>How long will it take for me to reach my people?</t>
  </si>
  <si>
    <t>Evangelicals</t>
  </si>
  <si>
    <t>General Population</t>
  </si>
  <si>
    <t>What is the average annual growth rate of this population?</t>
  </si>
  <si>
    <t>% Evangelical</t>
  </si>
  <si>
    <t>Next</t>
  </si>
  <si>
    <t>In what year will your people group or country be reached at this rate?</t>
  </si>
  <si>
    <t>If the percentage in column J is red, the country or people group is unreached.</t>
  </si>
  <si>
    <t>If the percentage in column J is green, the country or people group is no longer unreached.</t>
  </si>
  <si>
    <t>(The harvest index is the number of baptized believers produced by 100 members.)</t>
  </si>
  <si>
    <t>For every 100 church members in your country or people group, that 100 people must reach enough others</t>
  </si>
  <si>
    <t>to surpass the population growth.  Continue to adjust this number until you know the number you need to reach your people group</t>
  </si>
  <si>
    <t>What is the Harvest Index for this people group or country (based upon the five-year average)?</t>
  </si>
  <si>
    <t>Put a number in the gray box at the end of each question.</t>
  </si>
  <si>
    <t>How many Evangelical believers were in this people group or country at the end of last year?</t>
  </si>
  <si>
    <t>What was the population of this people group or country at the end of last year?</t>
  </si>
  <si>
    <t>%</t>
  </si>
  <si>
    <t xml:space="preserve">Go to the red data tab at the bottom of this worksheet.  Look at column J.  </t>
  </si>
  <si>
    <t>Finally</t>
  </si>
  <si>
    <t>Go to the green graph tab at the bottom of this worksheet.  Look at two lines for population and evangelicals.</t>
  </si>
  <si>
    <t xml:space="preserve">Do they intersect?  </t>
  </si>
  <si>
    <t>After you're finished, change the numbers in the gray boxes and check out another people group or country.  Now isn't this fun? :)</t>
  </si>
  <si>
    <t>or country.)  If you do not know what the harvest index is, estimate how many baptisms you are having for every 100 members.</t>
  </si>
  <si>
    <t>View Data and Graph Tab to see results.</t>
  </si>
  <si>
    <t>x</t>
  </si>
  <si>
    <t>Change number in all four gray boxes.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</si>
</sst>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%"/>
    <numFmt numFmtId="166" formatCode="0.0"/>
    <numFmt numFmtId="167" formatCode="0.0000%"/>
    <numFmt numFmtId="168" formatCode="#,##0.0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3" fontId="1" fillId="33" borderId="10" xfId="0" applyNumberFormat="1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166" fontId="1" fillId="34" borderId="11" xfId="0" applyNumberFormat="1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35" borderId="12" xfId="0" applyFont="1" applyFill="1" applyBorder="1" applyAlignment="1">
      <alignment wrapText="1"/>
    </xf>
    <xf numFmtId="0" fontId="1" fillId="35" borderId="13" xfId="0" applyFont="1" applyFill="1" applyBorder="1" applyAlignment="1">
      <alignment wrapText="1"/>
    </xf>
    <xf numFmtId="3" fontId="1" fillId="0" borderId="0" xfId="0" applyNumberFormat="1" applyFont="1" applyAlignment="1">
      <alignment wrapText="1"/>
    </xf>
    <xf numFmtId="166" fontId="1" fillId="35" borderId="12" xfId="0" applyNumberFormat="1" applyFont="1" applyFill="1" applyBorder="1" applyAlignment="1">
      <alignment wrapText="1"/>
    </xf>
    <xf numFmtId="166" fontId="1" fillId="0" borderId="0" xfId="0" applyNumberFormat="1" applyFont="1" applyAlignment="1">
      <alignment wrapText="1"/>
    </xf>
    <xf numFmtId="165" fontId="1" fillId="36" borderId="0" xfId="0" applyNumberFormat="1" applyFont="1" applyFill="1" applyAlignment="1">
      <alignment wrapText="1"/>
    </xf>
    <xf numFmtId="165" fontId="1" fillId="0" borderId="0" xfId="0" applyNumberFormat="1" applyFont="1" applyAlignment="1">
      <alignment wrapText="1"/>
    </xf>
    <xf numFmtId="167" fontId="1" fillId="0" borderId="0" xfId="0" applyNumberFormat="1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35" borderId="12" xfId="0" applyNumberFormat="1" applyFont="1" applyFill="1" applyBorder="1" applyAlignment="1">
      <alignment/>
    </xf>
    <xf numFmtId="3" fontId="1" fillId="35" borderId="12" xfId="0" applyNumberFormat="1" applyFont="1" applyFill="1" applyBorder="1" applyAlignment="1">
      <alignment wrapText="1"/>
    </xf>
    <xf numFmtId="10" fontId="1" fillId="0" borderId="0" xfId="0" applyNumberFormat="1" applyFont="1" applyAlignment="1">
      <alignment wrapText="1"/>
    </xf>
    <xf numFmtId="168" fontId="4" fillId="35" borderId="12" xfId="0" applyNumberFormat="1" applyFont="1" applyFill="1" applyBorder="1" applyAlignment="1">
      <alignment/>
    </xf>
    <xf numFmtId="0" fontId="7" fillId="37" borderId="0" xfId="0" applyFont="1" applyFill="1" applyAlignment="1">
      <alignment/>
    </xf>
    <xf numFmtId="0" fontId="8" fillId="37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38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indexed="57"/>
        </patternFill>
      </fill>
    </dxf>
    <dxf>
      <font>
        <b/>
        <i/>
        <color indexed="17"/>
      </font>
    </dxf>
    <dxf>
      <font>
        <b/>
        <i val="0"/>
        <color indexed="10"/>
      </font>
    </dxf>
    <dxf>
      <font>
        <b/>
        <i val="0"/>
        <color indexed="58"/>
      </font>
    </dxf>
    <dxf>
      <font>
        <b/>
        <i/>
        <color indexed="57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Evangelicals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9425"/>
          <c:w val="0.94775"/>
          <c:h val="0.672"/>
        </c:manualLayout>
      </c:layout>
      <c:lineChart>
        <c:grouping val="standar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Evangelicals at End of Year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Data!$A$2:$A$22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Data!$E$2:$E$22</c:f>
              <c:numCache>
                <c:ptCount val="21"/>
                <c:pt idx="0">
                  <c:v>102</c:v>
                </c:pt>
                <c:pt idx="1">
                  <c:v>104.04</c:v>
                </c:pt>
                <c:pt idx="2">
                  <c:v>106.1208</c:v>
                </c:pt>
                <c:pt idx="3">
                  <c:v>108.243216</c:v>
                </c:pt>
                <c:pt idx="4">
                  <c:v>110.40808032000001</c:v>
                </c:pt>
                <c:pt idx="5">
                  <c:v>112.61624192640001</c:v>
                </c:pt>
                <c:pt idx="6">
                  <c:v>114.868566764928</c:v>
                </c:pt>
                <c:pt idx="7">
                  <c:v>117.16593810022657</c:v>
                </c:pt>
                <c:pt idx="8">
                  <c:v>119.5092568622311</c:v>
                </c:pt>
                <c:pt idx="9">
                  <c:v>121.89944199947573</c:v>
                </c:pt>
                <c:pt idx="10">
                  <c:v>124.33743083946524</c:v>
                </c:pt>
                <c:pt idx="11">
                  <c:v>126.82417945625454</c:v>
                </c:pt>
                <c:pt idx="12">
                  <c:v>129.36066304537962</c:v>
                </c:pt>
                <c:pt idx="13">
                  <c:v>131.9478763062872</c:v>
                </c:pt>
                <c:pt idx="14">
                  <c:v>134.58683383241296</c:v>
                </c:pt>
                <c:pt idx="15">
                  <c:v>137.2785705090612</c:v>
                </c:pt>
                <c:pt idx="16">
                  <c:v>140.02414191924242</c:v>
                </c:pt>
                <c:pt idx="17">
                  <c:v>142.82462475762728</c:v>
                </c:pt>
                <c:pt idx="18">
                  <c:v>145.6811172527798</c:v>
                </c:pt>
                <c:pt idx="19">
                  <c:v>148.5947395978354</c:v>
                </c:pt>
                <c:pt idx="20">
                  <c:v>151.5666343897921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Data!$I$1</c:f>
              <c:strCache>
                <c:ptCount val="1"/>
                <c:pt idx="0">
                  <c:v>Population at End of Year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Data!$I$2:$I$22</c:f>
              <c:numCache>
                <c:ptCount val="21"/>
                <c:pt idx="0">
                  <c:v>33891</c:v>
                </c:pt>
                <c:pt idx="1">
                  <c:v>34806.057</c:v>
                </c:pt>
                <c:pt idx="2">
                  <c:v>35745.820539</c:v>
                </c:pt>
                <c:pt idx="3">
                  <c:v>36710.957693553</c:v>
                </c:pt>
                <c:pt idx="4">
                  <c:v>37702.15355127893</c:v>
                </c:pt>
                <c:pt idx="5">
                  <c:v>38720.111697163455</c:v>
                </c:pt>
                <c:pt idx="6">
                  <c:v>39765.554712986865</c:v>
                </c:pt>
                <c:pt idx="7">
                  <c:v>40839.22469023751</c:v>
                </c:pt>
                <c:pt idx="8">
                  <c:v>41941.883756873925</c:v>
                </c:pt>
                <c:pt idx="9">
                  <c:v>43074.31461830952</c:v>
                </c:pt>
                <c:pt idx="10">
                  <c:v>44237.32111300388</c:v>
                </c:pt>
                <c:pt idx="11">
                  <c:v>45431.72878305499</c:v>
                </c:pt>
                <c:pt idx="12">
                  <c:v>46658.385460197474</c:v>
                </c:pt>
                <c:pt idx="13">
                  <c:v>47918.16186762281</c:v>
                </c:pt>
                <c:pt idx="14">
                  <c:v>49211.95223804862</c:v>
                </c:pt>
                <c:pt idx="15">
                  <c:v>50540.674948475935</c:v>
                </c:pt>
                <c:pt idx="16">
                  <c:v>51905.27317208479</c:v>
                </c:pt>
                <c:pt idx="17">
                  <c:v>53306.71554773108</c:v>
                </c:pt>
                <c:pt idx="18">
                  <c:v>54745.99686751982</c:v>
                </c:pt>
                <c:pt idx="19">
                  <c:v>56224.13878294285</c:v>
                </c:pt>
                <c:pt idx="20">
                  <c:v>57742.190530082305</c:v>
                </c:pt>
              </c:numCache>
            </c:numRef>
          </c:val>
          <c:smooth val="0"/>
        </c:ser>
        <c:marker val="1"/>
        <c:axId val="58715010"/>
        <c:axId val="58673043"/>
      </c:lineChart>
      <c:catAx>
        <c:axId val="58715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73043"/>
        <c:crosses val="autoZero"/>
        <c:auto val="1"/>
        <c:lblOffset val="100"/>
        <c:tickLblSkip val="1"/>
        <c:noMultiLvlLbl val="0"/>
      </c:catAx>
      <c:valAx>
        <c:axId val="58673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Evangelical Christians</a:t>
                </a:r>
              </a:p>
            </c:rich>
          </c:tx>
          <c:layout>
            <c:manualLayout>
              <c:xMode val="factor"/>
              <c:yMode val="factor"/>
              <c:x val="-0.01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150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875"/>
          <c:y val="0.905"/>
          <c:w val="0.440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4</xdr:row>
      <xdr:rowOff>95250</xdr:rowOff>
    </xdr:from>
    <xdr:to>
      <xdr:col>8</xdr:col>
      <xdr:colOff>476250</xdr:colOff>
      <xdr:row>4</xdr:row>
      <xdr:rowOff>95250</xdr:rowOff>
    </xdr:to>
    <xdr:sp>
      <xdr:nvSpPr>
        <xdr:cNvPr id="1" name="Line 2"/>
        <xdr:cNvSpPr>
          <a:spLocks/>
        </xdr:cNvSpPr>
      </xdr:nvSpPr>
      <xdr:spPr>
        <a:xfrm>
          <a:off x="5162550" y="8096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5</xdr:row>
      <xdr:rowOff>104775</xdr:rowOff>
    </xdr:from>
    <xdr:to>
      <xdr:col>8</xdr:col>
      <xdr:colOff>523875</xdr:colOff>
      <xdr:row>5</xdr:row>
      <xdr:rowOff>104775</xdr:rowOff>
    </xdr:to>
    <xdr:sp>
      <xdr:nvSpPr>
        <xdr:cNvPr id="2" name="Line 3"/>
        <xdr:cNvSpPr>
          <a:spLocks/>
        </xdr:cNvSpPr>
      </xdr:nvSpPr>
      <xdr:spPr>
        <a:xfrm>
          <a:off x="5229225" y="99060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933450</xdr:colOff>
      <xdr:row>12</xdr:row>
      <xdr:rowOff>95250</xdr:rowOff>
    </xdr:from>
    <xdr:to>
      <xdr:col>7</xdr:col>
      <xdr:colOff>514350</xdr:colOff>
      <xdr:row>12</xdr:row>
      <xdr:rowOff>95250</xdr:rowOff>
    </xdr:to>
    <xdr:sp>
      <xdr:nvSpPr>
        <xdr:cNvPr id="3" name="Line 4"/>
        <xdr:cNvSpPr>
          <a:spLocks/>
        </xdr:cNvSpPr>
      </xdr:nvSpPr>
      <xdr:spPr>
        <a:xfrm>
          <a:off x="4486275" y="213360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13</xdr:row>
      <xdr:rowOff>76200</xdr:rowOff>
    </xdr:from>
    <xdr:to>
      <xdr:col>5</xdr:col>
      <xdr:colOff>1257300</xdr:colOff>
      <xdr:row>13</xdr:row>
      <xdr:rowOff>76200</xdr:rowOff>
    </xdr:to>
    <xdr:sp>
      <xdr:nvSpPr>
        <xdr:cNvPr id="4" name="Line 5"/>
        <xdr:cNvSpPr>
          <a:spLocks/>
        </xdr:cNvSpPr>
      </xdr:nvSpPr>
      <xdr:spPr>
        <a:xfrm>
          <a:off x="3248025" y="228600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0</xdr:row>
      <xdr:rowOff>0</xdr:rowOff>
    </xdr:from>
    <xdr:to>
      <xdr:col>11</xdr:col>
      <xdr:colOff>0</xdr:colOff>
      <xdr:row>2</xdr:row>
      <xdr:rowOff>38100</xdr:rowOff>
    </xdr:to>
    <xdr:pic>
      <xdr:nvPicPr>
        <xdr:cNvPr id="5" name="Picture 7" descr="GRD_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0"/>
          <a:ext cx="942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13</xdr:col>
      <xdr:colOff>400050</xdr:colOff>
      <xdr:row>17</xdr:row>
      <xdr:rowOff>19050</xdr:rowOff>
    </xdr:to>
    <xdr:graphicFrame>
      <xdr:nvGraphicFramePr>
        <xdr:cNvPr id="1" name="Chart 2"/>
        <xdr:cNvGraphicFramePr/>
      </xdr:nvGraphicFramePr>
      <xdr:xfrm>
        <a:off x="47625" y="47625"/>
        <a:ext cx="82772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M11" sqref="M11"/>
    </sheetView>
  </sheetViews>
  <sheetFormatPr defaultColWidth="9.140625" defaultRowHeight="12.75"/>
  <cols>
    <col min="5" max="5" width="16.7109375" style="0" customWidth="1"/>
    <col min="6" max="6" width="19.7109375" style="0" customWidth="1"/>
  </cols>
  <sheetData>
    <row r="1" spans="1:11" s="18" customFormat="1" ht="15">
      <c r="A1" s="17" t="s">
        <v>9</v>
      </c>
      <c r="B1" s="17"/>
      <c r="C1" s="17"/>
      <c r="D1" s="17"/>
      <c r="E1" s="17"/>
      <c r="G1" s="25"/>
      <c r="H1" s="25"/>
      <c r="I1" s="25"/>
      <c r="J1" s="26"/>
      <c r="K1" s="26"/>
    </row>
    <row r="2" spans="1:6" ht="15">
      <c r="A2" s="23" t="s">
        <v>22</v>
      </c>
      <c r="B2" s="23"/>
      <c r="C2" s="23"/>
      <c r="D2" s="23"/>
      <c r="E2" s="24"/>
      <c r="F2" s="24"/>
    </row>
    <row r="4" ht="13.5" thickBot="1">
      <c r="A4" s="1" t="s">
        <v>10</v>
      </c>
    </row>
    <row r="5" spans="1:15" ht="13.5" thickBot="1">
      <c r="A5" t="s">
        <v>23</v>
      </c>
      <c r="J5" s="19">
        <v>100</v>
      </c>
      <c r="L5" s="28" t="s">
        <v>34</v>
      </c>
      <c r="M5" s="28"/>
      <c r="N5" s="28"/>
      <c r="O5" s="28"/>
    </row>
    <row r="6" spans="1:15" ht="13.5" thickBot="1">
      <c r="A6" t="s">
        <v>21</v>
      </c>
      <c r="J6" s="22">
        <v>2</v>
      </c>
      <c r="L6" s="28" t="s">
        <v>32</v>
      </c>
      <c r="M6" s="28"/>
      <c r="N6" s="28"/>
      <c r="O6" s="28"/>
    </row>
    <row r="7" ht="12.75">
      <c r="B7" t="s">
        <v>18</v>
      </c>
    </row>
    <row r="8" ht="12.75">
      <c r="B8" t="s">
        <v>19</v>
      </c>
    </row>
    <row r="9" ht="12.75">
      <c r="B9" t="s">
        <v>20</v>
      </c>
    </row>
    <row r="10" ht="12.75">
      <c r="B10" t="s">
        <v>31</v>
      </c>
    </row>
    <row r="12" ht="13.5" thickBot="1">
      <c r="A12" s="1" t="s">
        <v>11</v>
      </c>
    </row>
    <row r="13" spans="1:9" ht="13.5" thickBot="1">
      <c r="A13" t="s">
        <v>24</v>
      </c>
      <c r="I13" s="19">
        <v>33000</v>
      </c>
    </row>
    <row r="14" spans="1:8" ht="13.5" thickBot="1">
      <c r="A14" t="s">
        <v>12</v>
      </c>
      <c r="G14" s="22">
        <v>2.7</v>
      </c>
      <c r="H14" t="s">
        <v>25</v>
      </c>
    </row>
    <row r="16" ht="12.75">
      <c r="A16" s="1" t="s">
        <v>14</v>
      </c>
    </row>
    <row r="17" ht="12.75">
      <c r="A17" t="s">
        <v>26</v>
      </c>
    </row>
    <row r="18" ht="12.75">
      <c r="A18" t="s">
        <v>15</v>
      </c>
    </row>
    <row r="19" ht="12.75">
      <c r="B19" t="s">
        <v>16</v>
      </c>
    </row>
    <row r="20" ht="12.75">
      <c r="B20" t="s">
        <v>17</v>
      </c>
    </row>
    <row r="22" ht="12.75">
      <c r="A22" s="1" t="s">
        <v>27</v>
      </c>
    </row>
    <row r="23" ht="12.75">
      <c r="A23" t="s">
        <v>28</v>
      </c>
    </row>
    <row r="24" ht="12.75">
      <c r="B24" t="s">
        <v>29</v>
      </c>
    </row>
    <row r="26" ht="12.75">
      <c r="A26" t="s">
        <v>30</v>
      </c>
    </row>
    <row r="32" spans="2:4" ht="12.75">
      <c r="B32" s="27"/>
      <c r="C32" s="27"/>
      <c r="D32" s="27"/>
    </row>
    <row r="33" spans="2:4" ht="12.75">
      <c r="B33" s="27"/>
      <c r="C33" s="27"/>
      <c r="D33" s="27"/>
    </row>
    <row r="34" spans="2:4" ht="12.75">
      <c r="B34" s="27"/>
      <c r="C34" s="27"/>
      <c r="D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22"/>
  <sheetViews>
    <sheetView zoomScalePageLayoutView="0" workbookViewId="0" topLeftCell="A1">
      <selection activeCell="N16" sqref="N16"/>
    </sheetView>
  </sheetViews>
  <sheetFormatPr defaultColWidth="9.140625" defaultRowHeight="12.75"/>
  <cols>
    <col min="1" max="1" width="5.421875" style="8" customWidth="1"/>
    <col min="2" max="2" width="14.140625" style="8" customWidth="1"/>
    <col min="3" max="3" width="10.140625" style="8" customWidth="1"/>
    <col min="4" max="4" width="13.421875" style="8" customWidth="1"/>
    <col min="5" max="5" width="13.7109375" style="11" customWidth="1"/>
    <col min="6" max="6" width="11.8515625" style="8" customWidth="1"/>
    <col min="7" max="7" width="8.7109375" style="13" customWidth="1"/>
    <col min="8" max="8" width="10.7109375" style="8" customWidth="1"/>
    <col min="9" max="9" width="12.140625" style="8" customWidth="1"/>
    <col min="10" max="10" width="13.57421875" style="15" customWidth="1"/>
    <col min="11" max="16384" width="9.140625" style="8" customWidth="1"/>
  </cols>
  <sheetData>
    <row r="1" spans="1:10" ht="61.5" customHeight="1" thickBot="1">
      <c r="A1" s="2" t="s">
        <v>0</v>
      </c>
      <c r="B1" s="3" t="s">
        <v>1</v>
      </c>
      <c r="C1" s="3" t="s">
        <v>5</v>
      </c>
      <c r="D1" s="2" t="s">
        <v>2</v>
      </c>
      <c r="E1" s="4" t="s">
        <v>3</v>
      </c>
      <c r="F1" s="5" t="s">
        <v>7</v>
      </c>
      <c r="G1" s="6" t="s">
        <v>4</v>
      </c>
      <c r="H1" s="7" t="s">
        <v>6</v>
      </c>
      <c r="I1" s="7" t="s">
        <v>8</v>
      </c>
      <c r="J1" s="14" t="s">
        <v>13</v>
      </c>
    </row>
    <row r="2" spans="1:10" ht="10.5" thickBot="1">
      <c r="A2" s="8">
        <v>1</v>
      </c>
      <c r="B2" s="9">
        <f>Questions!J5</f>
        <v>100</v>
      </c>
      <c r="C2" s="10">
        <f>Questions!J6</f>
        <v>2</v>
      </c>
      <c r="D2" s="11">
        <f>SUM(B2*C2)/100</f>
        <v>2</v>
      </c>
      <c r="E2" s="11">
        <f>SUM(B2+D2)</f>
        <v>102</v>
      </c>
      <c r="F2" s="20">
        <f>Questions!I13</f>
        <v>33000</v>
      </c>
      <c r="G2" s="12">
        <f>Questions!G14</f>
        <v>2.7</v>
      </c>
      <c r="H2" s="11">
        <f>SUM(F2*G2)/100</f>
        <v>891</v>
      </c>
      <c r="I2" s="11">
        <f>SUM(F2+H2)</f>
        <v>33891</v>
      </c>
      <c r="J2" s="21">
        <f>SUM(E2/I2)</f>
        <v>0.0030096485792688323</v>
      </c>
    </row>
    <row r="3" spans="1:10" ht="9.75">
      <c r="A3" s="8">
        <f>SUM(A2+1)</f>
        <v>2</v>
      </c>
      <c r="B3" s="11">
        <f>E2</f>
        <v>102</v>
      </c>
      <c r="C3" s="8">
        <f aca="true" t="shared" si="0" ref="C3:C22">C2</f>
        <v>2</v>
      </c>
      <c r="D3" s="11">
        <f>SUM(B3*C3)/100</f>
        <v>2.04</v>
      </c>
      <c r="E3" s="11">
        <f>SUM(B3+D3)</f>
        <v>104.04</v>
      </c>
      <c r="F3" s="11">
        <f>I2</f>
        <v>33891</v>
      </c>
      <c r="G3" s="13">
        <f>G2</f>
        <v>2.7</v>
      </c>
      <c r="H3" s="11">
        <f>SUM(F3*G3)/100</f>
        <v>915.0570000000001</v>
      </c>
      <c r="I3" s="11">
        <f>SUM(F3+H3)</f>
        <v>34806.057</v>
      </c>
      <c r="J3" s="21">
        <f aca="true" t="shared" si="1" ref="J3:J22">SUM(E3/I3)</f>
        <v>0.0029891349083293176</v>
      </c>
    </row>
    <row r="4" spans="1:10" ht="9.75">
      <c r="A4" s="8">
        <f>SUM(A3+1)</f>
        <v>3</v>
      </c>
      <c r="B4" s="11">
        <f aca="true" t="shared" si="2" ref="B4:B22">E3</f>
        <v>104.04</v>
      </c>
      <c r="C4" s="8">
        <f t="shared" si="0"/>
        <v>2</v>
      </c>
      <c r="D4" s="11">
        <f aca="true" t="shared" si="3" ref="D4:D22">SUM(B4*C4)/100</f>
        <v>2.0808</v>
      </c>
      <c r="E4" s="11">
        <f aca="true" t="shared" si="4" ref="E4:E22">SUM(B4+D4)</f>
        <v>106.1208</v>
      </c>
      <c r="F4" s="11">
        <f aca="true" t="shared" si="5" ref="F4:F22">I3</f>
        <v>34806.057</v>
      </c>
      <c r="G4" s="13">
        <f aca="true" t="shared" si="6" ref="G4:G22">G3</f>
        <v>2.7</v>
      </c>
      <c r="H4" s="11">
        <f aca="true" t="shared" si="7" ref="H4:H22">SUM(F4*G4)/100</f>
        <v>939.763539</v>
      </c>
      <c r="I4" s="11">
        <f aca="true" t="shared" si="8" ref="I4:I22">SUM(F4+H4)</f>
        <v>35745.820539</v>
      </c>
      <c r="J4" s="21">
        <f t="shared" si="1"/>
        <v>0.002968761057931747</v>
      </c>
    </row>
    <row r="5" spans="1:10" ht="9.75">
      <c r="A5" s="8">
        <f>SUM(A4+1)</f>
        <v>4</v>
      </c>
      <c r="B5" s="11">
        <f t="shared" si="2"/>
        <v>106.1208</v>
      </c>
      <c r="C5" s="8">
        <f t="shared" si="0"/>
        <v>2</v>
      </c>
      <c r="D5" s="11">
        <f t="shared" si="3"/>
        <v>2.122416</v>
      </c>
      <c r="E5" s="11">
        <f t="shared" si="4"/>
        <v>108.243216</v>
      </c>
      <c r="F5" s="11">
        <f t="shared" si="5"/>
        <v>35745.820539</v>
      </c>
      <c r="G5" s="13">
        <f t="shared" si="6"/>
        <v>2.7</v>
      </c>
      <c r="H5" s="11">
        <f t="shared" si="7"/>
        <v>965.137154553</v>
      </c>
      <c r="I5" s="11">
        <f t="shared" si="8"/>
        <v>36710.957693553</v>
      </c>
      <c r="J5" s="21">
        <f t="shared" si="1"/>
        <v>0.002948526075063663</v>
      </c>
    </row>
    <row r="6" spans="1:12" ht="9.75">
      <c r="A6" s="8">
        <f aca="true" t="shared" si="9" ref="A6:A22">SUM(A5+1)</f>
        <v>5</v>
      </c>
      <c r="B6" s="11">
        <f t="shared" si="2"/>
        <v>108.243216</v>
      </c>
      <c r="C6" s="8">
        <f t="shared" si="0"/>
        <v>2</v>
      </c>
      <c r="D6" s="11">
        <f t="shared" si="3"/>
        <v>2.16486432</v>
      </c>
      <c r="E6" s="11">
        <f t="shared" si="4"/>
        <v>110.40808032000001</v>
      </c>
      <c r="F6" s="11">
        <f t="shared" si="5"/>
        <v>36710.957693553</v>
      </c>
      <c r="G6" s="13">
        <f t="shared" si="6"/>
        <v>2.7</v>
      </c>
      <c r="H6" s="11">
        <f t="shared" si="7"/>
        <v>991.195857725931</v>
      </c>
      <c r="I6" s="11">
        <f t="shared" si="8"/>
        <v>37702.15355127893</v>
      </c>
      <c r="J6" s="21">
        <f t="shared" si="1"/>
        <v>0.0029284290132083122</v>
      </c>
      <c r="L6" s="16"/>
    </row>
    <row r="7" spans="1:10" ht="9.75">
      <c r="A7" s="8">
        <f t="shared" si="9"/>
        <v>6</v>
      </c>
      <c r="B7" s="11">
        <f t="shared" si="2"/>
        <v>110.40808032000001</v>
      </c>
      <c r="C7" s="8">
        <f t="shared" si="0"/>
        <v>2</v>
      </c>
      <c r="D7" s="11">
        <f t="shared" si="3"/>
        <v>2.2081616064</v>
      </c>
      <c r="E7" s="11">
        <f t="shared" si="4"/>
        <v>112.61624192640001</v>
      </c>
      <c r="F7" s="11">
        <f t="shared" si="5"/>
        <v>37702.15355127893</v>
      </c>
      <c r="G7" s="13">
        <f t="shared" si="6"/>
        <v>2.7</v>
      </c>
      <c r="H7" s="11">
        <f t="shared" si="7"/>
        <v>1017.9581458845311</v>
      </c>
      <c r="I7" s="11">
        <f t="shared" si="8"/>
        <v>38720.111697163455</v>
      </c>
      <c r="J7" s="21">
        <f t="shared" si="1"/>
        <v>0.002908468932300369</v>
      </c>
    </row>
    <row r="8" spans="1:10" ht="9.75">
      <c r="A8" s="8">
        <f t="shared" si="9"/>
        <v>7</v>
      </c>
      <c r="B8" s="11">
        <f t="shared" si="2"/>
        <v>112.61624192640001</v>
      </c>
      <c r="C8" s="8">
        <f t="shared" si="0"/>
        <v>2</v>
      </c>
      <c r="D8" s="11">
        <f t="shared" si="3"/>
        <v>2.252324838528</v>
      </c>
      <c r="E8" s="11">
        <f t="shared" si="4"/>
        <v>114.868566764928</v>
      </c>
      <c r="F8" s="11">
        <f t="shared" si="5"/>
        <v>38720.111697163455</v>
      </c>
      <c r="G8" s="13">
        <f t="shared" si="6"/>
        <v>2.7</v>
      </c>
      <c r="H8" s="11">
        <f t="shared" si="7"/>
        <v>1045.4430158234134</v>
      </c>
      <c r="I8" s="11">
        <f t="shared" si="8"/>
        <v>39765.554712986865</v>
      </c>
      <c r="J8" s="21">
        <f t="shared" si="1"/>
        <v>0.002888644898681963</v>
      </c>
    </row>
    <row r="9" spans="1:10" ht="9.75">
      <c r="A9" s="8">
        <f t="shared" si="9"/>
        <v>8</v>
      </c>
      <c r="B9" s="11">
        <f t="shared" si="2"/>
        <v>114.868566764928</v>
      </c>
      <c r="C9" s="8">
        <f t="shared" si="0"/>
        <v>2</v>
      </c>
      <c r="D9" s="11">
        <f t="shared" si="3"/>
        <v>2.29737133529856</v>
      </c>
      <c r="E9" s="11">
        <f t="shared" si="4"/>
        <v>117.16593810022657</v>
      </c>
      <c r="F9" s="11">
        <f t="shared" si="5"/>
        <v>39765.554712986865</v>
      </c>
      <c r="G9" s="13">
        <f t="shared" si="6"/>
        <v>2.7</v>
      </c>
      <c r="H9" s="11">
        <f t="shared" si="7"/>
        <v>1073.6699772506454</v>
      </c>
      <c r="I9" s="11">
        <f t="shared" si="8"/>
        <v>40839.22469023751</v>
      </c>
      <c r="J9" s="21">
        <f t="shared" si="1"/>
        <v>0.002868955985059009</v>
      </c>
    </row>
    <row r="10" spans="1:10" ht="9.75">
      <c r="A10" s="8">
        <f t="shared" si="9"/>
        <v>9</v>
      </c>
      <c r="B10" s="11">
        <f t="shared" si="2"/>
        <v>117.16593810022657</v>
      </c>
      <c r="C10" s="8">
        <f t="shared" si="0"/>
        <v>2</v>
      </c>
      <c r="D10" s="11">
        <f t="shared" si="3"/>
        <v>2.3433187620045315</v>
      </c>
      <c r="E10" s="11">
        <f t="shared" si="4"/>
        <v>119.5092568622311</v>
      </c>
      <c r="F10" s="11">
        <f t="shared" si="5"/>
        <v>40839.22469023751</v>
      </c>
      <c r="G10" s="13">
        <f t="shared" si="6"/>
        <v>2.7</v>
      </c>
      <c r="H10" s="11">
        <f t="shared" si="7"/>
        <v>1102.659066636413</v>
      </c>
      <c r="I10" s="11">
        <f t="shared" si="8"/>
        <v>41941.883756873925</v>
      </c>
      <c r="J10" s="21">
        <f t="shared" si="1"/>
        <v>0.0028494012704578277</v>
      </c>
    </row>
    <row r="11" spans="1:11" ht="9.75">
      <c r="A11" s="8">
        <f t="shared" si="9"/>
        <v>10</v>
      </c>
      <c r="B11" s="11">
        <f t="shared" si="2"/>
        <v>119.5092568622311</v>
      </c>
      <c r="C11" s="8">
        <f t="shared" si="0"/>
        <v>2</v>
      </c>
      <c r="D11" s="11">
        <f t="shared" si="3"/>
        <v>2.390185137244622</v>
      </c>
      <c r="E11" s="11">
        <f t="shared" si="4"/>
        <v>121.89944199947573</v>
      </c>
      <c r="F11" s="11">
        <f t="shared" si="5"/>
        <v>41941.883756873925</v>
      </c>
      <c r="G11" s="13">
        <f t="shared" si="6"/>
        <v>2.7</v>
      </c>
      <c r="H11" s="11">
        <f t="shared" si="7"/>
        <v>1132.430861435596</v>
      </c>
      <c r="I11" s="11">
        <f t="shared" si="8"/>
        <v>43074.31461830952</v>
      </c>
      <c r="J11" s="21">
        <f t="shared" si="1"/>
        <v>0.0028299798401820687</v>
      </c>
      <c r="K11" s="8" t="s">
        <v>33</v>
      </c>
    </row>
    <row r="12" spans="1:10" ht="9.75">
      <c r="A12" s="8">
        <f t="shared" si="9"/>
        <v>11</v>
      </c>
      <c r="B12" s="11">
        <f t="shared" si="2"/>
        <v>121.89944199947573</v>
      </c>
      <c r="C12" s="8">
        <f t="shared" si="0"/>
        <v>2</v>
      </c>
      <c r="D12" s="11">
        <f t="shared" si="3"/>
        <v>2.4379888399895147</v>
      </c>
      <c r="E12" s="11">
        <f t="shared" si="4"/>
        <v>124.33743083946524</v>
      </c>
      <c r="F12" s="11">
        <f t="shared" si="5"/>
        <v>43074.31461830952</v>
      </c>
      <c r="G12" s="13">
        <f t="shared" si="6"/>
        <v>2.7</v>
      </c>
      <c r="H12" s="11">
        <f t="shared" si="7"/>
        <v>1163.0064946943573</v>
      </c>
      <c r="I12" s="11">
        <f t="shared" si="8"/>
        <v>44237.32111300388</v>
      </c>
      <c r="J12" s="21">
        <f t="shared" si="1"/>
        <v>0.002810690785769922</v>
      </c>
    </row>
    <row r="13" spans="1:10" ht="9.75">
      <c r="A13" s="8">
        <f t="shared" si="9"/>
        <v>12</v>
      </c>
      <c r="B13" s="11">
        <f t="shared" si="2"/>
        <v>124.33743083946524</v>
      </c>
      <c r="C13" s="8">
        <f t="shared" si="0"/>
        <v>2</v>
      </c>
      <c r="D13" s="11">
        <f t="shared" si="3"/>
        <v>2.486748616789305</v>
      </c>
      <c r="E13" s="11">
        <f t="shared" si="4"/>
        <v>126.82417945625454</v>
      </c>
      <c r="F13" s="11">
        <f t="shared" si="5"/>
        <v>44237.32111300388</v>
      </c>
      <c r="G13" s="13">
        <f t="shared" si="6"/>
        <v>2.7</v>
      </c>
      <c r="H13" s="11">
        <f t="shared" si="7"/>
        <v>1194.407670051105</v>
      </c>
      <c r="I13" s="11">
        <f t="shared" si="8"/>
        <v>45431.72878305499</v>
      </c>
      <c r="J13" s="21">
        <f t="shared" si="1"/>
        <v>0.002791533204951626</v>
      </c>
    </row>
    <row r="14" spans="1:10" ht="9.75">
      <c r="A14" s="8">
        <f t="shared" si="9"/>
        <v>13</v>
      </c>
      <c r="B14" s="11">
        <f t="shared" si="2"/>
        <v>126.82417945625454</v>
      </c>
      <c r="C14" s="8">
        <f t="shared" si="0"/>
        <v>2</v>
      </c>
      <c r="D14" s="11">
        <f t="shared" si="3"/>
        <v>2.536483589125091</v>
      </c>
      <c r="E14" s="11">
        <f t="shared" si="4"/>
        <v>129.36066304537962</v>
      </c>
      <c r="F14" s="11">
        <f t="shared" si="5"/>
        <v>45431.72878305499</v>
      </c>
      <c r="G14" s="13">
        <f t="shared" si="6"/>
        <v>2.7</v>
      </c>
      <c r="H14" s="11">
        <f t="shared" si="7"/>
        <v>1226.6566771424848</v>
      </c>
      <c r="I14" s="11">
        <f t="shared" si="8"/>
        <v>46658.385460197474</v>
      </c>
      <c r="J14" s="21">
        <f t="shared" si="1"/>
        <v>0.0027725062016072627</v>
      </c>
    </row>
    <row r="15" spans="1:10" ht="9.75">
      <c r="A15" s="8">
        <f t="shared" si="9"/>
        <v>14</v>
      </c>
      <c r="B15" s="11">
        <f t="shared" si="2"/>
        <v>129.36066304537962</v>
      </c>
      <c r="C15" s="8">
        <f t="shared" si="0"/>
        <v>2</v>
      </c>
      <c r="D15" s="11">
        <f t="shared" si="3"/>
        <v>2.5872132609075926</v>
      </c>
      <c r="E15" s="11">
        <f t="shared" si="4"/>
        <v>131.9478763062872</v>
      </c>
      <c r="F15" s="11">
        <f t="shared" si="5"/>
        <v>46658.385460197474</v>
      </c>
      <c r="G15" s="13">
        <f t="shared" si="6"/>
        <v>2.7</v>
      </c>
      <c r="H15" s="11">
        <f t="shared" si="7"/>
        <v>1259.7764074253319</v>
      </c>
      <c r="I15" s="11">
        <f t="shared" si="8"/>
        <v>47918.16186762281</v>
      </c>
      <c r="J15" s="21">
        <f t="shared" si="1"/>
        <v>0.002753608885724837</v>
      </c>
    </row>
    <row r="16" spans="1:10" ht="9.75">
      <c r="A16" s="8">
        <f t="shared" si="9"/>
        <v>15</v>
      </c>
      <c r="B16" s="11">
        <f t="shared" si="2"/>
        <v>131.9478763062872</v>
      </c>
      <c r="C16" s="8">
        <f t="shared" si="0"/>
        <v>2</v>
      </c>
      <c r="D16" s="11">
        <f t="shared" si="3"/>
        <v>2.6389575261257443</v>
      </c>
      <c r="E16" s="11">
        <f t="shared" si="4"/>
        <v>134.58683383241296</v>
      </c>
      <c r="F16" s="11">
        <f t="shared" si="5"/>
        <v>47918.16186762281</v>
      </c>
      <c r="G16" s="13">
        <f t="shared" si="6"/>
        <v>2.7</v>
      </c>
      <c r="H16" s="11">
        <f t="shared" si="7"/>
        <v>1293.790370425816</v>
      </c>
      <c r="I16" s="11">
        <f t="shared" si="8"/>
        <v>49211.95223804862</v>
      </c>
      <c r="J16" s="21">
        <f t="shared" si="1"/>
        <v>0.0027348403733586505</v>
      </c>
    </row>
    <row r="17" spans="1:10" ht="9.75">
      <c r="A17" s="8">
        <f t="shared" si="9"/>
        <v>16</v>
      </c>
      <c r="B17" s="11">
        <f t="shared" si="2"/>
        <v>134.58683383241296</v>
      </c>
      <c r="C17" s="8">
        <f t="shared" si="0"/>
        <v>2</v>
      </c>
      <c r="D17" s="11">
        <f t="shared" si="3"/>
        <v>2.6917366766482593</v>
      </c>
      <c r="E17" s="11">
        <f t="shared" si="4"/>
        <v>137.2785705090612</v>
      </c>
      <c r="F17" s="11">
        <f t="shared" si="5"/>
        <v>49211.95223804862</v>
      </c>
      <c r="G17" s="13">
        <f t="shared" si="6"/>
        <v>2.7</v>
      </c>
      <c r="H17" s="11">
        <f t="shared" si="7"/>
        <v>1328.722710427313</v>
      </c>
      <c r="I17" s="11">
        <f t="shared" si="8"/>
        <v>50540.674948475935</v>
      </c>
      <c r="J17" s="21">
        <f t="shared" si="1"/>
        <v>0.0027161997865879487</v>
      </c>
    </row>
    <row r="18" spans="1:10" ht="9.75">
      <c r="A18" s="8">
        <f t="shared" si="9"/>
        <v>17</v>
      </c>
      <c r="B18" s="11">
        <f t="shared" si="2"/>
        <v>137.2785705090612</v>
      </c>
      <c r="C18" s="8">
        <f t="shared" si="0"/>
        <v>2</v>
      </c>
      <c r="D18" s="11">
        <f t="shared" si="3"/>
        <v>2.745571410181224</v>
      </c>
      <c r="E18" s="11">
        <f t="shared" si="4"/>
        <v>140.02414191924242</v>
      </c>
      <c r="F18" s="11">
        <f t="shared" si="5"/>
        <v>50540.674948475935</v>
      </c>
      <c r="G18" s="13">
        <f t="shared" si="6"/>
        <v>2.7</v>
      </c>
      <c r="H18" s="11">
        <f t="shared" si="7"/>
        <v>1364.5982236088503</v>
      </c>
      <c r="I18" s="11">
        <f t="shared" si="8"/>
        <v>51905.27317208479</v>
      </c>
      <c r="J18" s="21">
        <f t="shared" si="1"/>
        <v>0.002697686253475859</v>
      </c>
    </row>
    <row r="19" spans="1:10" ht="9.75">
      <c r="A19" s="8">
        <f t="shared" si="9"/>
        <v>18</v>
      </c>
      <c r="B19" s="11">
        <f t="shared" si="2"/>
        <v>140.02414191924242</v>
      </c>
      <c r="C19" s="8">
        <f t="shared" si="0"/>
        <v>2</v>
      </c>
      <c r="D19" s="11">
        <f t="shared" si="3"/>
        <v>2.8004828383848483</v>
      </c>
      <c r="E19" s="11">
        <f t="shared" si="4"/>
        <v>142.82462475762728</v>
      </c>
      <c r="F19" s="11">
        <f t="shared" si="5"/>
        <v>51905.27317208479</v>
      </c>
      <c r="G19" s="13">
        <f t="shared" si="6"/>
        <v>2.7</v>
      </c>
      <c r="H19" s="11">
        <f t="shared" si="7"/>
        <v>1401.4423756462895</v>
      </c>
      <c r="I19" s="11">
        <f t="shared" si="8"/>
        <v>53306.71554773108</v>
      </c>
      <c r="J19" s="21">
        <f t="shared" si="1"/>
        <v>0.002679298908028604</v>
      </c>
    </row>
    <row r="20" spans="1:10" ht="9.75">
      <c r="A20" s="8">
        <f t="shared" si="9"/>
        <v>19</v>
      </c>
      <c r="B20" s="11">
        <f t="shared" si="2"/>
        <v>142.82462475762728</v>
      </c>
      <c r="C20" s="8">
        <f t="shared" si="0"/>
        <v>2</v>
      </c>
      <c r="D20" s="11">
        <f t="shared" si="3"/>
        <v>2.8564924951525454</v>
      </c>
      <c r="E20" s="11">
        <f t="shared" si="4"/>
        <v>145.6811172527798</v>
      </c>
      <c r="F20" s="11">
        <f t="shared" si="5"/>
        <v>53306.71554773108</v>
      </c>
      <c r="G20" s="13">
        <f t="shared" si="6"/>
        <v>2.7</v>
      </c>
      <c r="H20" s="11">
        <f t="shared" si="7"/>
        <v>1439.2813197887392</v>
      </c>
      <c r="I20" s="11">
        <f t="shared" si="8"/>
        <v>54745.99686751982</v>
      </c>
      <c r="J20" s="21">
        <f t="shared" si="1"/>
        <v>0.002661036890154991</v>
      </c>
    </row>
    <row r="21" spans="1:10" ht="9.75">
      <c r="A21" s="8">
        <f t="shared" si="9"/>
        <v>20</v>
      </c>
      <c r="B21" s="11">
        <f t="shared" si="2"/>
        <v>145.6811172527798</v>
      </c>
      <c r="C21" s="8">
        <f t="shared" si="0"/>
        <v>2</v>
      </c>
      <c r="D21" s="11">
        <f t="shared" si="3"/>
        <v>2.9136223450555963</v>
      </c>
      <c r="E21" s="11">
        <f t="shared" si="4"/>
        <v>148.5947395978354</v>
      </c>
      <c r="F21" s="11">
        <f t="shared" si="5"/>
        <v>54745.99686751982</v>
      </c>
      <c r="G21" s="13">
        <f t="shared" si="6"/>
        <v>2.7</v>
      </c>
      <c r="H21" s="11">
        <f t="shared" si="7"/>
        <v>1478.141915423035</v>
      </c>
      <c r="I21" s="11">
        <f t="shared" si="8"/>
        <v>56224.13878294285</v>
      </c>
      <c r="J21" s="21">
        <f t="shared" si="1"/>
        <v>0.0026428993456261837</v>
      </c>
    </row>
    <row r="22" spans="1:10" ht="9.75">
      <c r="A22" s="8">
        <f t="shared" si="9"/>
        <v>21</v>
      </c>
      <c r="B22" s="11">
        <f t="shared" si="2"/>
        <v>148.5947395978354</v>
      </c>
      <c r="C22" s="8">
        <f t="shared" si="0"/>
        <v>2</v>
      </c>
      <c r="D22" s="11">
        <f t="shared" si="3"/>
        <v>2.971894791956708</v>
      </c>
      <c r="E22" s="11">
        <f t="shared" si="4"/>
        <v>151.5666343897921</v>
      </c>
      <c r="F22" s="11">
        <f t="shared" si="5"/>
        <v>56224.13878294285</v>
      </c>
      <c r="G22" s="13">
        <f t="shared" si="6"/>
        <v>2.7</v>
      </c>
      <c r="H22" s="11">
        <f t="shared" si="7"/>
        <v>1518.0517471394571</v>
      </c>
      <c r="I22" s="11">
        <f t="shared" si="8"/>
        <v>57742.190530082305</v>
      </c>
      <c r="J22" s="21">
        <f t="shared" si="1"/>
        <v>0.0026248854260357427</v>
      </c>
    </row>
  </sheetData>
  <sheetProtection selectLockedCells="1"/>
  <conditionalFormatting sqref="L6">
    <cfRule type="cellIs" priority="1" dxfId="2" operator="lessThan" stopIfTrue="1">
      <formula>0.02</formula>
    </cfRule>
    <cfRule type="cellIs" priority="2" dxfId="4" operator="notBetween" stopIfTrue="1">
      <formula>0.02</formula>
      <formula>0.0499999</formula>
    </cfRule>
    <cfRule type="cellIs" priority="3" dxfId="3" operator="greaterThan" stopIfTrue="1">
      <formula>0.04999999</formula>
    </cfRule>
  </conditionalFormatting>
  <conditionalFormatting sqref="J2:J22">
    <cfRule type="cellIs" priority="4" dxfId="2" operator="lessThan" stopIfTrue="1">
      <formula>0.02</formula>
    </cfRule>
    <cfRule type="cellIs" priority="5" dxfId="1" operator="between" stopIfTrue="1">
      <formula>0.02</formula>
      <formula>1</formula>
    </cfRule>
    <cfRule type="cellIs" priority="6" dxfId="0" operator="greaterThan" stopIfTrue="1">
      <formula>1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A1"/>
  <sheetViews>
    <sheetView zoomScalePageLayoutView="0" workbookViewId="0" topLeftCell="A1">
      <selection activeCell="D32" sqref="D3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IMB Client</dc:creator>
  <cp:keywords/>
  <dc:description/>
  <cp:lastModifiedBy>Haney, Jim</cp:lastModifiedBy>
  <cp:lastPrinted>2006-01-16T21:57:55Z</cp:lastPrinted>
  <dcterms:created xsi:type="dcterms:W3CDTF">2005-04-05T21:03:08Z</dcterms:created>
  <dcterms:modified xsi:type="dcterms:W3CDTF">2018-05-29T19:06:31Z</dcterms:modified>
  <cp:category/>
  <cp:version/>
  <cp:contentType/>
  <cp:contentStatus/>
</cp:coreProperties>
</file>